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ovis.segantim\Desktop\"/>
    </mc:Choice>
  </mc:AlternateContent>
  <xr:revisionPtr revIDLastSave="0" documentId="8_{0D0E2081-E660-451D-80DB-A987CA511FBA}" xr6:coauthVersionLast="47" xr6:coauthVersionMax="47" xr10:uidLastSave="{00000000-0000-0000-0000-000000000000}"/>
  <bookViews>
    <workbookView xWindow="-120" yWindow="-120" windowWidth="29040" windowHeight="15840" activeTab="5" xr2:uid="{F40509C5-A1AE-4290-80B7-7B11B84C8888}"/>
  </bookViews>
  <sheets>
    <sheet name="Lucro Líquido" sheetId="1" r:id="rId1"/>
    <sheet name="Margem de Lucro" sheetId="2" r:id="rId2"/>
    <sheet name="Limite Financimento" sheetId="3" r:id="rId3"/>
    <sheet name="Limite Parcela" sheetId="4" r:id="rId4"/>
    <sheet name="Duração Anos" sheetId="5" r:id="rId5"/>
    <sheet name="Salver" sheetId="6" r:id="rId6"/>
  </sheets>
  <externalReferences>
    <externalReference r:id="rId7"/>
    <externalReference r:id="rId8"/>
    <externalReference r:id="rId9"/>
  </externalReferences>
  <definedNames>
    <definedName name="hoteis_smart_lucro_liquido">'[1]Hotéis Smart'!$C$3:$C$9</definedName>
    <definedName name="RegrasProch">'[2]PROCV e PROCH'!$I$12:$L$13</definedName>
    <definedName name="solver_adj" localSheetId="5" hidden="1">Salver!$I$4:$I$6</definedName>
    <definedName name="solver_cvg" localSheetId="5" hidden="1">0.0001</definedName>
    <definedName name="solver_drv" localSheetId="5" hidden="1">2</definedName>
    <definedName name="solver_eng" localSheetId="5" hidden="1">1</definedName>
    <definedName name="solver_est" localSheetId="5" hidden="1">1</definedName>
    <definedName name="solver_itr" localSheetId="5" hidden="1">2147483647</definedName>
    <definedName name="solver_lhs1" localSheetId="5" hidden="1">Salver!$I$4</definedName>
    <definedName name="solver_lhs2" localSheetId="5" hidden="1">Salver!$I$5</definedName>
    <definedName name="solver_lhs3" localSheetId="5" hidden="1">Salver!$I$6</definedName>
    <definedName name="solver_lhs4" localSheetId="5" hidden="1">Salver!$I$7</definedName>
    <definedName name="solver_mip" localSheetId="5" hidden="1">2147483647</definedName>
    <definedName name="solver_mni" localSheetId="5" hidden="1">30</definedName>
    <definedName name="solver_mrt" localSheetId="5" hidden="1">0.075</definedName>
    <definedName name="solver_msl" localSheetId="5" hidden="1">2</definedName>
    <definedName name="solver_neg" localSheetId="5" hidden="1">1</definedName>
    <definedName name="solver_nod" localSheetId="5" hidden="1">2147483647</definedName>
    <definedName name="solver_num" localSheetId="5" hidden="1">3</definedName>
    <definedName name="solver_nwt" localSheetId="5" hidden="1">1</definedName>
    <definedName name="solver_opt" localSheetId="5" hidden="1">Salver!$I$17</definedName>
    <definedName name="solver_pre" localSheetId="5" hidden="1">0.000001</definedName>
    <definedName name="solver_rbv" localSheetId="5" hidden="1">2</definedName>
    <definedName name="solver_rel1" localSheetId="5" hidden="1">1</definedName>
    <definedName name="solver_rel2" localSheetId="5" hidden="1">1</definedName>
    <definedName name="solver_rel3" localSheetId="5" hidden="1">1</definedName>
    <definedName name="solver_rel4" localSheetId="5" hidden="1">1</definedName>
    <definedName name="solver_rhs1" localSheetId="5" hidden="1">Salver!$I$10</definedName>
    <definedName name="solver_rhs2" localSheetId="5" hidden="1">Salver!$I$11</definedName>
    <definedName name="solver_rhs3" localSheetId="5" hidden="1">Salver!$I$12</definedName>
    <definedName name="solver_rhs4" localSheetId="5" hidden="1">Salver!$I$13</definedName>
    <definedName name="solver_rlx" localSheetId="5" hidden="1">2</definedName>
    <definedName name="solver_rsd" localSheetId="5" hidden="1">0</definedName>
    <definedName name="solver_scl" localSheetId="5" hidden="1">2</definedName>
    <definedName name="solver_sho" localSheetId="5" hidden="1">2</definedName>
    <definedName name="solver_ssz" localSheetId="5" hidden="1">100</definedName>
    <definedName name="solver_tim" localSheetId="5" hidden="1">2147483647</definedName>
    <definedName name="solver_tol" localSheetId="5" hidden="1">0.01</definedName>
    <definedName name="solver_typ" localSheetId="5" hidden="1">3</definedName>
    <definedName name="solver_val" localSheetId="5" hidden="1">0</definedName>
    <definedName name="solver_ver" localSheetId="5" hidden="1">3</definedName>
    <definedName name="taxaComissao2">'[3]Nomes de Intervalos'!$G$4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" l="1"/>
  <c r="B5" i="1"/>
  <c r="B4" i="1"/>
  <c r="B5" i="5" l="1"/>
  <c r="B5" i="4"/>
  <c r="B8" i="4" s="1"/>
  <c r="B5" i="3"/>
  <c r="B8" i="3" s="1"/>
  <c r="B8" i="5"/>
  <c r="B6" i="2"/>
  <c r="B5" i="2"/>
  <c r="B4" i="2"/>
  <c r="B7" i="2" l="1"/>
  <c r="E5" i="2" s="1"/>
  <c r="B7" i="1" l="1"/>
  <c r="E5" i="1" s="1"/>
</calcChain>
</file>

<file path=xl/sharedStrings.xml><?xml version="1.0" encoding="utf-8"?>
<sst xmlns="http://schemas.openxmlformats.org/spreadsheetml/2006/main" count="74" uniqueCount="39">
  <si>
    <t>Entradas</t>
  </si>
  <si>
    <t>Valor</t>
  </si>
  <si>
    <t>Total de Reservas</t>
  </si>
  <si>
    <t>Hospedagem</t>
  </si>
  <si>
    <t>Margem de Lucro %</t>
  </si>
  <si>
    <t>Serviços</t>
  </si>
  <si>
    <t>Lucro Líquido</t>
  </si>
  <si>
    <t>Extras</t>
  </si>
  <si>
    <t>Total</t>
  </si>
  <si>
    <t>Hotel Smart Salvador</t>
  </si>
  <si>
    <t>Média de Hospedagem</t>
  </si>
  <si>
    <t>Média de Serviço</t>
  </si>
  <si>
    <t>Média Extras</t>
  </si>
  <si>
    <t>Financiamento de Imóveis</t>
  </si>
  <si>
    <t>Valor do Imóvel</t>
  </si>
  <si>
    <t>Valor da Entrada</t>
  </si>
  <si>
    <t>Valor do Financiamento</t>
  </si>
  <si>
    <t>Taxa de Juros (anual)</t>
  </si>
  <si>
    <t>Valor da Parcela</t>
  </si>
  <si>
    <t>Duração (anos)</t>
  </si>
  <si>
    <t>Limite Valor do Financiamento 375.000, quanto seria a entrada?</t>
  </si>
  <si>
    <t>Limite Valor da Parcela 4.150, quanto seria a entrada?</t>
  </si>
  <si>
    <t>Limite Valor da Parcela 4.000, quantos anos de duração?</t>
  </si>
  <si>
    <t>Lucro Líquido 415.000</t>
  </si>
  <si>
    <t>Lucro Líquido 475.000</t>
  </si>
  <si>
    <t>Custos</t>
  </si>
  <si>
    <t>Receitas</t>
  </si>
  <si>
    <t>Fixo</t>
  </si>
  <si>
    <t>Operacional</t>
  </si>
  <si>
    <t>Atendimento</t>
  </si>
  <si>
    <t>Custo Total</t>
  </si>
  <si>
    <t>Venda</t>
  </si>
  <si>
    <t>Reservas</t>
  </si>
  <si>
    <t>Total Reservas:</t>
  </si>
  <si>
    <t>Limite de Atendimento</t>
  </si>
  <si>
    <t>Capacidade Total:</t>
  </si>
  <si>
    <t>Total Cursto:</t>
  </si>
  <si>
    <t>Total Receita:</t>
  </si>
  <si>
    <t>Total Lucro: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</si>
</sst>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9" tint="0.7999816888943144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9" tint="0.79998168889431442"/>
      <name val="Exotc350 Bd BT"/>
      <family val="5"/>
    </font>
    <font>
      <b/>
      <sz val="11"/>
      <color theme="9" tint="0.7999816888943144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9" tint="0.39994506668294322"/>
      </left>
      <right/>
      <top style="thin">
        <color theme="9" tint="0.39994506668294322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9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medium">
        <color indexed="64"/>
      </left>
      <right/>
      <top style="thin">
        <color theme="9" tint="0.39994506668294322"/>
      </top>
      <bottom style="medium">
        <color indexed="64"/>
      </bottom>
      <diagonal/>
    </border>
    <border>
      <left/>
      <right style="medium">
        <color indexed="64"/>
      </right>
      <top style="thin">
        <color theme="9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3" borderId="1" xfId="0" applyFont="1" applyFill="1" applyBorder="1"/>
    <xf numFmtId="0" fontId="3" fillId="4" borderId="0" xfId="0" applyFont="1" applyFill="1"/>
    <xf numFmtId="0" fontId="2" fillId="3" borderId="2" xfId="0" applyFont="1" applyFill="1" applyBorder="1"/>
    <xf numFmtId="0" fontId="3" fillId="4" borderId="3" xfId="0" applyFont="1" applyFill="1" applyBorder="1"/>
    <xf numFmtId="164" fontId="4" fillId="0" borderId="1" xfId="0" applyNumberFormat="1" applyFont="1" applyBorder="1"/>
    <xf numFmtId="44" fontId="0" fillId="0" borderId="0" xfId="0" applyNumberFormat="1"/>
    <xf numFmtId="9" fontId="3" fillId="5" borderId="3" xfId="1" applyFont="1" applyFill="1" applyBorder="1"/>
    <xf numFmtId="44" fontId="3" fillId="4" borderId="4" xfId="0" applyNumberFormat="1" applyFont="1" applyFill="1" applyBorder="1"/>
    <xf numFmtId="44" fontId="3" fillId="5" borderId="5" xfId="0" applyNumberFormat="1" applyFont="1" applyFill="1" applyBorder="1"/>
    <xf numFmtId="164" fontId="5" fillId="0" borderId="0" xfId="0" applyNumberFormat="1" applyFont="1"/>
    <xf numFmtId="44" fontId="3" fillId="4" borderId="3" xfId="0" applyNumberFormat="1" applyFont="1" applyFill="1" applyBorder="1"/>
    <xf numFmtId="44" fontId="3" fillId="5" borderId="3" xfId="1" applyNumberFormat="1" applyFont="1" applyFill="1" applyBorder="1"/>
    <xf numFmtId="10" fontId="3" fillId="5" borderId="5" xfId="0" applyNumberFormat="1" applyFont="1" applyFill="1" applyBorder="1"/>
    <xf numFmtId="1" fontId="3" fillId="5" borderId="5" xfId="0" applyNumberFormat="1" applyFont="1" applyFill="1" applyBorder="1"/>
    <xf numFmtId="8" fontId="4" fillId="0" borderId="1" xfId="0" applyNumberFormat="1" applyFont="1" applyBorder="1"/>
    <xf numFmtId="1" fontId="0" fillId="0" borderId="0" xfId="0" applyNumberFormat="1"/>
    <xf numFmtId="1" fontId="3" fillId="5" borderId="3" xfId="1" applyNumberFormat="1" applyFont="1" applyFill="1" applyBorder="1"/>
    <xf numFmtId="164" fontId="5" fillId="0" borderId="0" xfId="0" applyNumberFormat="1" applyFont="1" applyAlignment="1">
      <alignment horizontal="right"/>
    </xf>
    <xf numFmtId="44" fontId="3" fillId="6" borderId="3" xfId="1" applyNumberFormat="1" applyFont="1" applyFill="1" applyBorder="1"/>
    <xf numFmtId="44" fontId="8" fillId="6" borderId="3" xfId="1" applyNumberFormat="1" applyFont="1" applyFill="1" applyBorder="1"/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164" fontId="5" fillId="0" borderId="0" xfId="0" applyNumberFormat="1" applyFont="1" applyAlignment="1">
      <alignment horizontal="right"/>
    </xf>
    <xf numFmtId="0" fontId="3" fillId="4" borderId="0" xfId="0" applyFont="1" applyFill="1" applyAlignment="1">
      <alignment horizontal="center"/>
    </xf>
    <xf numFmtId="8" fontId="0" fillId="0" borderId="0" xfId="0" applyNumberFormat="1"/>
    <xf numFmtId="1" fontId="3" fillId="4" borderId="3" xfId="0" applyNumberFormat="1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44" fontId="3" fillId="5" borderId="9" xfId="0" applyNumberFormat="1" applyFont="1" applyFill="1" applyBorder="1"/>
    <xf numFmtId="0" fontId="2" fillId="3" borderId="10" xfId="0" applyFont="1" applyFill="1" applyBorder="1"/>
    <xf numFmtId="44" fontId="3" fillId="5" borderId="11" xfId="0" applyNumberFormat="1" applyFont="1" applyFill="1" applyBorder="1"/>
    <xf numFmtId="0" fontId="2" fillId="3" borderId="12" xfId="0" applyFont="1" applyFill="1" applyBorder="1"/>
    <xf numFmtId="44" fontId="3" fillId="5" borderId="13" xfId="0" applyNumberFormat="1" applyFont="1" applyFill="1" applyBorder="1"/>
    <xf numFmtId="164" fontId="5" fillId="0" borderId="14" xfId="0" applyNumberFormat="1" applyFont="1" applyBorder="1"/>
    <xf numFmtId="164" fontId="4" fillId="0" borderId="2" xfId="0" applyNumberFormat="1" applyFont="1" applyBorder="1"/>
    <xf numFmtId="164" fontId="4" fillId="0" borderId="7" xfId="0" applyNumberFormat="1" applyFont="1" applyBorder="1"/>
    <xf numFmtId="44" fontId="0" fillId="0" borderId="16" xfId="0" applyNumberFormat="1" applyBorder="1"/>
    <xf numFmtId="44" fontId="0" fillId="0" borderId="6" xfId="0" applyNumberFormat="1" applyBorder="1"/>
    <xf numFmtId="44" fontId="9" fillId="0" borderId="15" xfId="0" applyNumberFormat="1" applyFont="1" applyBorder="1"/>
    <xf numFmtId="44" fontId="3" fillId="7" borderId="5" xfId="0" applyNumberFormat="1" applyFont="1" applyFill="1" applyBorder="1"/>
    <xf numFmtId="9" fontId="3" fillId="7" borderId="3" xfId="1" applyFont="1" applyFill="1" applyBorder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lson/Documents/excel-2016-treinamento-essencial/funcoes-recursos-adiciona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lson/Documents/Curso-Excel-2016-Treinamento-Essencial-M&#243;dulo-I/Excel%202016%20-%20Treinamento%20Essenci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%20exercicios%20basico%20ao%20avan&#231;ado/excel-365-e-anteriores-formacao-especialista/formulas_e_recursos_adicionais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turamento Mensal"/>
      <sheetName val="Hotéis Smart"/>
      <sheetName val="CONCATENAR"/>
      <sheetName val="Subtotais"/>
    </sheetNames>
    <sheetDataSet>
      <sheetData sheetId="0" refreshError="1"/>
      <sheetData sheetId="1">
        <row r="3">
          <cell r="C3">
            <v>220000</v>
          </cell>
        </row>
        <row r="4">
          <cell r="C4">
            <v>530000</v>
          </cell>
        </row>
        <row r="5">
          <cell r="C5">
            <v>150000</v>
          </cell>
        </row>
        <row r="6">
          <cell r="C6">
            <v>210000</v>
          </cell>
        </row>
        <row r="7">
          <cell r="C7">
            <v>750000</v>
          </cell>
        </row>
        <row r="8">
          <cell r="C8">
            <v>400000</v>
          </cell>
        </row>
        <row r="9">
          <cell r="C9">
            <v>70000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 de Produtos"/>
      <sheetName val="Notas dos Alunos"/>
      <sheetName val="Compras a Prazo"/>
      <sheetName val="Financiamento de Imóveis"/>
      <sheetName val="PROCV e PROCH"/>
      <sheetName val="Hotéis Smart Análise"/>
    </sheetNames>
    <sheetDataSet>
      <sheetData sheetId="0"/>
      <sheetData sheetId="1"/>
      <sheetData sheetId="2"/>
      <sheetData sheetId="3"/>
      <sheetData sheetId="4">
        <row r="12">
          <cell r="I12">
            <v>0</v>
          </cell>
          <cell r="J12">
            <v>100</v>
          </cell>
          <cell r="K12">
            <v>500</v>
          </cell>
          <cell r="L12">
            <v>1000</v>
          </cell>
        </row>
        <row r="13">
          <cell r="I13">
            <v>0.2</v>
          </cell>
          <cell r="J13">
            <v>0.15</v>
          </cell>
          <cell r="K13">
            <v>0.1</v>
          </cell>
          <cell r="L13">
            <v>0.05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ências Absolutas"/>
      <sheetName val="Salvador"/>
      <sheetName val="Fortaleza"/>
      <sheetName val="Rio de Janeiro"/>
      <sheetName val="Abas Diferentes"/>
      <sheetName val="Referências 3D"/>
      <sheetName val="Copiando e Colando Fórmulas"/>
      <sheetName val="Transpor com Fórmula"/>
      <sheetName val="Nomes de Intervalos"/>
      <sheetName val="Formatação Condicional"/>
      <sheetName val="Gerenciando Regras"/>
      <sheetName val="Regras de Primeiros e Últimos"/>
      <sheetName val="Barras de Dados"/>
      <sheetName val="Escalas de Cor"/>
      <sheetName val="Conjuntos de Ícones"/>
      <sheetName val="Regras Personalizadas"/>
      <sheetName val="Com base em Fórmulas"/>
      <sheetName val="Lição de Ca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G4">
            <v>1.4999999999999999E-2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85A3-14B7-4381-BF5B-0D917EA4FC99}">
  <sheetPr>
    <tabColor theme="9" tint="0.79998168889431442"/>
  </sheetPr>
  <dimension ref="A1:H8"/>
  <sheetViews>
    <sheetView showGridLines="0" zoomScale="270" zoomScaleNormal="270" workbookViewId="0">
      <selection activeCell="E5" sqref="E5"/>
    </sheetView>
  </sheetViews>
  <sheetFormatPr defaultRowHeight="15"/>
  <cols>
    <col min="1" max="1" width="18.140625" bestFit="1" customWidth="1"/>
    <col min="2" max="2" width="16.5703125" bestFit="1" customWidth="1"/>
    <col min="3" max="3" width="3.7109375" customWidth="1"/>
    <col min="4" max="4" width="21.7109375" bestFit="1" customWidth="1"/>
    <col min="5" max="5" width="17.7109375" bestFit="1" customWidth="1"/>
    <col min="6" max="6" width="9.140625" customWidth="1"/>
  </cols>
  <sheetData>
    <row r="1" spans="1:8" ht="23.25">
      <c r="A1" s="21" t="s">
        <v>9</v>
      </c>
      <c r="B1" s="21"/>
      <c r="C1" s="21"/>
      <c r="D1" s="21"/>
      <c r="E1" s="21"/>
      <c r="F1" s="21"/>
      <c r="G1" s="21"/>
      <c r="H1" s="21"/>
    </row>
    <row r="3" spans="1:8" ht="15.75" thickBot="1">
      <c r="A3" s="1" t="s">
        <v>0</v>
      </c>
      <c r="B3" s="2" t="s">
        <v>1</v>
      </c>
      <c r="D3" s="3" t="s">
        <v>2</v>
      </c>
      <c r="E3" s="26">
        <v>2000</v>
      </c>
    </row>
    <row r="4" spans="1:8" ht="15.75" thickBot="1">
      <c r="A4" s="35" t="s">
        <v>3</v>
      </c>
      <c r="B4" s="38">
        <f>E3*E6</f>
        <v>3297333.3333333335</v>
      </c>
      <c r="D4" s="3" t="s">
        <v>4</v>
      </c>
      <c r="E4" s="7">
        <v>0.11073252244489956</v>
      </c>
    </row>
    <row r="5" spans="1:8" ht="15.75" thickBot="1">
      <c r="A5" s="35" t="s">
        <v>5</v>
      </c>
      <c r="B5" s="38">
        <f>E3*E7</f>
        <v>699766.66666666663</v>
      </c>
      <c r="D5" s="27" t="s">
        <v>6</v>
      </c>
      <c r="E5" s="40">
        <f>B7*E4</f>
        <v>475000.00000000029</v>
      </c>
    </row>
    <row r="6" spans="1:8" ht="15.75" thickBot="1">
      <c r="A6" s="36" t="s">
        <v>7</v>
      </c>
      <c r="B6" s="37">
        <f>E3*E8</f>
        <v>292516</v>
      </c>
      <c r="D6" s="28" t="s">
        <v>10</v>
      </c>
      <c r="E6" s="29">
        <v>1648.6666666666667</v>
      </c>
    </row>
    <row r="7" spans="1:8" ht="15.75" thickBot="1">
      <c r="A7" s="34" t="s">
        <v>8</v>
      </c>
      <c r="B7" s="39">
        <f>SUM(B4:B6)</f>
        <v>4289616</v>
      </c>
      <c r="D7" s="30" t="s">
        <v>11</v>
      </c>
      <c r="E7" s="31">
        <v>349.88333333333333</v>
      </c>
    </row>
    <row r="8" spans="1:8" ht="15.75" thickBot="1">
      <c r="D8" s="32" t="s">
        <v>12</v>
      </c>
      <c r="E8" s="33">
        <v>146.25800000000001</v>
      </c>
      <c r="G8" t="s">
        <v>24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47E41-057B-4CC8-A9AC-875CA67F85B7}">
  <sheetPr>
    <tabColor theme="9" tint="0.59999389629810485"/>
  </sheetPr>
  <dimension ref="A1:H8"/>
  <sheetViews>
    <sheetView showGridLines="0" zoomScale="200" zoomScaleNormal="200" workbookViewId="0">
      <selection activeCell="E4" sqref="E4"/>
    </sheetView>
  </sheetViews>
  <sheetFormatPr defaultRowHeight="15"/>
  <cols>
    <col min="1" max="1" width="18.140625" bestFit="1" customWidth="1"/>
    <col min="2" max="2" width="16.5703125" bestFit="1" customWidth="1"/>
    <col min="3" max="3" width="3.7109375" customWidth="1"/>
    <col min="4" max="4" width="21.7109375" bestFit="1" customWidth="1"/>
    <col min="5" max="5" width="17.7109375" bestFit="1" customWidth="1"/>
    <col min="6" max="6" width="9.140625" customWidth="1"/>
  </cols>
  <sheetData>
    <row r="1" spans="1:8" ht="23.25">
      <c r="A1" s="21" t="s">
        <v>9</v>
      </c>
      <c r="B1" s="21"/>
      <c r="C1" s="21"/>
      <c r="D1" s="21"/>
      <c r="E1" s="21"/>
      <c r="F1" s="21"/>
      <c r="G1" s="21"/>
      <c r="H1" s="21"/>
    </row>
    <row r="3" spans="1:8">
      <c r="A3" s="1" t="s">
        <v>0</v>
      </c>
      <c r="B3" s="2" t="s">
        <v>1</v>
      </c>
      <c r="D3" s="3" t="s">
        <v>2</v>
      </c>
      <c r="E3" s="4">
        <v>1500</v>
      </c>
    </row>
    <row r="4" spans="1:8">
      <c r="A4" s="5" t="s">
        <v>3</v>
      </c>
      <c r="B4" s="6">
        <f>E3*E6</f>
        <v>2473000</v>
      </c>
      <c r="D4" s="3" t="s">
        <v>4</v>
      </c>
      <c r="E4" s="41">
        <v>0.1</v>
      </c>
    </row>
    <row r="5" spans="1:8">
      <c r="A5" s="5" t="s">
        <v>5</v>
      </c>
      <c r="B5" s="6">
        <f>E3*E7</f>
        <v>524825</v>
      </c>
      <c r="D5" s="3" t="s">
        <v>6</v>
      </c>
      <c r="E5" s="8">
        <f>B7*E4</f>
        <v>321721.2</v>
      </c>
    </row>
    <row r="6" spans="1:8">
      <c r="A6" s="5" t="s">
        <v>7</v>
      </c>
      <c r="B6" s="6">
        <f>E3*E8</f>
        <v>219387.00000000003</v>
      </c>
      <c r="D6" s="3" t="s">
        <v>10</v>
      </c>
      <c r="E6" s="9">
        <v>1648.6666666666667</v>
      </c>
    </row>
    <row r="7" spans="1:8">
      <c r="A7" s="10" t="s">
        <v>8</v>
      </c>
      <c r="B7" s="6">
        <f>SUM(B4:B6)</f>
        <v>3217212</v>
      </c>
      <c r="D7" s="3" t="s">
        <v>11</v>
      </c>
      <c r="E7" s="9">
        <v>349.88333333333333</v>
      </c>
    </row>
    <row r="8" spans="1:8">
      <c r="D8" s="3" t="s">
        <v>12</v>
      </c>
      <c r="E8" s="9">
        <v>146.25800000000001</v>
      </c>
      <c r="G8" t="s">
        <v>23</v>
      </c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0A0E7-166B-40A6-9D0B-AD185A84BF19}">
  <sheetPr>
    <tabColor theme="9" tint="0.39997558519241921"/>
  </sheetPr>
  <dimension ref="A1:E9"/>
  <sheetViews>
    <sheetView showGridLines="0" zoomScale="270" zoomScaleNormal="270" workbookViewId="0">
      <selection activeCell="B5" sqref="B5"/>
    </sheetView>
  </sheetViews>
  <sheetFormatPr defaultRowHeight="15"/>
  <cols>
    <col min="1" max="1" width="21.7109375" bestFit="1" customWidth="1"/>
    <col min="2" max="2" width="17.7109375" bestFit="1" customWidth="1"/>
    <col min="3" max="3" width="9.140625" customWidth="1"/>
  </cols>
  <sheetData>
    <row r="1" spans="1:5" ht="23.25">
      <c r="A1" s="21" t="s">
        <v>13</v>
      </c>
      <c r="B1" s="21"/>
      <c r="C1" s="21"/>
      <c r="D1" s="21"/>
      <c r="E1" s="21"/>
    </row>
    <row r="3" spans="1:5">
      <c r="A3" s="3" t="s">
        <v>14</v>
      </c>
      <c r="B3" s="11">
        <v>735000</v>
      </c>
    </row>
    <row r="4" spans="1:5">
      <c r="A4" s="3" t="s">
        <v>15</v>
      </c>
      <c r="B4" s="12">
        <v>300000</v>
      </c>
    </row>
    <row r="5" spans="1:5">
      <c r="A5" s="3" t="s">
        <v>16</v>
      </c>
      <c r="B5" s="8">
        <f>B3-B4</f>
        <v>435000</v>
      </c>
    </row>
    <row r="6" spans="1:5">
      <c r="A6" s="3" t="s">
        <v>17</v>
      </c>
      <c r="B6" s="13">
        <v>0.10249999999999999</v>
      </c>
    </row>
    <row r="7" spans="1:5">
      <c r="A7" s="3" t="s">
        <v>19</v>
      </c>
      <c r="B7" s="14">
        <v>10</v>
      </c>
    </row>
    <row r="8" spans="1:5">
      <c r="A8" s="9" t="s">
        <v>18</v>
      </c>
      <c r="B8" s="15">
        <f>PMT(B6/12,B7*12,B5)</f>
        <v>-5808.9465816397815</v>
      </c>
      <c r="D8" t="s">
        <v>20</v>
      </c>
    </row>
    <row r="9" spans="1:5">
      <c r="B9" s="25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8828-CA37-494F-BD71-FFB9D16EA721}">
  <sheetPr>
    <tabColor theme="9" tint="-0.249977111117893"/>
  </sheetPr>
  <dimension ref="A1:E11"/>
  <sheetViews>
    <sheetView showGridLines="0" zoomScale="230" zoomScaleNormal="230" workbookViewId="0">
      <selection activeCell="B11" sqref="B11"/>
    </sheetView>
  </sheetViews>
  <sheetFormatPr defaultRowHeight="15"/>
  <cols>
    <col min="1" max="1" width="21.7109375" bestFit="1" customWidth="1"/>
    <col min="2" max="2" width="17.7109375" bestFit="1" customWidth="1"/>
    <col min="3" max="3" width="13.7109375" bestFit="1" customWidth="1"/>
  </cols>
  <sheetData>
    <row r="1" spans="1:5" ht="23.25">
      <c r="A1" s="21" t="s">
        <v>13</v>
      </c>
      <c r="B1" s="21"/>
      <c r="C1" s="21"/>
      <c r="D1" s="21"/>
      <c r="E1" s="21"/>
    </row>
    <row r="3" spans="1:5">
      <c r="A3" s="3" t="s">
        <v>14</v>
      </c>
      <c r="B3" s="11">
        <v>735000</v>
      </c>
    </row>
    <row r="4" spans="1:5">
      <c r="A4" s="3" t="s">
        <v>15</v>
      </c>
      <c r="B4" s="12">
        <v>424229.36807409854</v>
      </c>
    </row>
    <row r="5" spans="1:5">
      <c r="A5" s="3" t="s">
        <v>16</v>
      </c>
      <c r="B5" s="8">
        <f>B3-B4</f>
        <v>310770.63192590146</v>
      </c>
    </row>
    <row r="6" spans="1:5">
      <c r="A6" s="3" t="s">
        <v>17</v>
      </c>
      <c r="B6" s="13">
        <v>0.10249999999999999</v>
      </c>
    </row>
    <row r="7" spans="1:5">
      <c r="A7" s="3" t="s">
        <v>19</v>
      </c>
      <c r="B7" s="14">
        <v>10</v>
      </c>
    </row>
    <row r="8" spans="1:5">
      <c r="A8" s="9" t="s">
        <v>18</v>
      </c>
      <c r="B8" s="15">
        <f>PMT(B6/12,B7*12,B5)</f>
        <v>-4150</v>
      </c>
      <c r="D8" t="s">
        <v>21</v>
      </c>
    </row>
    <row r="11" spans="1:5">
      <c r="B11" s="25"/>
      <c r="C11" s="25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5E47B-75BE-4C4A-B901-863446A5E3CF}">
  <sheetPr>
    <tabColor theme="9" tint="-0.499984740745262"/>
  </sheetPr>
  <dimension ref="A1:E8"/>
  <sheetViews>
    <sheetView showGridLines="0" zoomScale="200" zoomScaleNormal="200" workbookViewId="0">
      <selection activeCell="B8" sqref="B8"/>
    </sheetView>
  </sheetViews>
  <sheetFormatPr defaultRowHeight="15"/>
  <cols>
    <col min="1" max="1" width="21.7109375" bestFit="1" customWidth="1"/>
    <col min="2" max="2" width="17.7109375" bestFit="1" customWidth="1"/>
    <col min="3" max="3" width="9.140625" customWidth="1"/>
  </cols>
  <sheetData>
    <row r="1" spans="1:5" ht="23.25">
      <c r="A1" s="21" t="s">
        <v>13</v>
      </c>
      <c r="B1" s="21"/>
      <c r="C1" s="21"/>
      <c r="D1" s="21"/>
      <c r="E1" s="21"/>
    </row>
    <row r="3" spans="1:5">
      <c r="A3" s="3" t="s">
        <v>14</v>
      </c>
      <c r="B3" s="11">
        <v>735000</v>
      </c>
    </row>
    <row r="4" spans="1:5">
      <c r="A4" s="3" t="s">
        <v>15</v>
      </c>
      <c r="B4" s="12">
        <v>300000</v>
      </c>
    </row>
    <row r="5" spans="1:5">
      <c r="A5" s="3" t="s">
        <v>16</v>
      </c>
      <c r="B5" s="8">
        <f>B3-B4</f>
        <v>435000</v>
      </c>
    </row>
    <row r="6" spans="1:5">
      <c r="A6" s="3" t="s">
        <v>17</v>
      </c>
      <c r="B6" s="13">
        <v>0.10249999999999999</v>
      </c>
    </row>
    <row r="7" spans="1:5">
      <c r="A7" s="3" t="s">
        <v>19</v>
      </c>
      <c r="B7" s="14">
        <v>25.902729838968966</v>
      </c>
    </row>
    <row r="8" spans="1:5">
      <c r="A8" s="9" t="s">
        <v>18</v>
      </c>
      <c r="B8" s="15">
        <f>PMT(B6/12,B7*12,B5)</f>
        <v>-4000.000328234089</v>
      </c>
      <c r="D8" t="s">
        <v>22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87B9A-F675-4474-994D-B547C392E5D1}">
  <sheetPr>
    <tabColor theme="9" tint="0.79998168889431442"/>
  </sheetPr>
  <dimension ref="A1:I17"/>
  <sheetViews>
    <sheetView tabSelected="1" zoomScale="200" zoomScaleNormal="200" workbookViewId="0">
      <selection activeCell="I7" sqref="I7"/>
    </sheetView>
  </sheetViews>
  <sheetFormatPr defaultRowHeight="15"/>
  <cols>
    <col min="1" max="1" width="14.140625" bestFit="1" customWidth="1"/>
    <col min="2" max="2" width="11" bestFit="1" customWidth="1"/>
    <col min="3" max="3" width="13.7109375" bestFit="1" customWidth="1"/>
    <col min="4" max="5" width="15" bestFit="1" customWidth="1"/>
    <col min="6" max="6" width="3.7109375" customWidth="1"/>
    <col min="7" max="7" width="12.85546875" bestFit="1" customWidth="1"/>
    <col min="8" max="8" width="18.85546875" bestFit="1" customWidth="1"/>
    <col min="9" max="9" width="16.5703125" bestFit="1" customWidth="1"/>
  </cols>
  <sheetData>
    <row r="1" spans="1:9" ht="23.25">
      <c r="A1" s="21" t="s">
        <v>9</v>
      </c>
      <c r="B1" s="21"/>
      <c r="C1" s="21"/>
      <c r="D1" s="21"/>
      <c r="E1" s="21"/>
      <c r="F1" s="21"/>
      <c r="G1" s="21"/>
      <c r="H1" s="21"/>
      <c r="I1" s="21"/>
    </row>
    <row r="2" spans="1:9">
      <c r="A2" s="22" t="s">
        <v>25</v>
      </c>
      <c r="B2" s="22"/>
      <c r="C2" s="22"/>
      <c r="D2" s="22"/>
      <c r="E2" s="22"/>
      <c r="G2" s="22" t="s">
        <v>26</v>
      </c>
      <c r="H2" s="22"/>
      <c r="I2" s="22"/>
    </row>
    <row r="3" spans="1:9">
      <c r="B3" s="2" t="s">
        <v>27</v>
      </c>
      <c r="C3" s="2" t="s">
        <v>28</v>
      </c>
      <c r="D3" s="2" t="s">
        <v>29</v>
      </c>
      <c r="E3" s="2" t="s">
        <v>30</v>
      </c>
      <c r="G3" s="2" t="s">
        <v>31</v>
      </c>
      <c r="H3" s="2" t="s">
        <v>32</v>
      </c>
      <c r="I3" s="2" t="s">
        <v>2</v>
      </c>
    </row>
    <row r="4" spans="1:9">
      <c r="A4" s="5" t="s">
        <v>3</v>
      </c>
      <c r="B4" s="6">
        <v>495</v>
      </c>
      <c r="C4" s="6">
        <v>65033</v>
      </c>
      <c r="D4" s="6"/>
      <c r="E4" s="6"/>
      <c r="G4" s="6">
        <v>1648.67</v>
      </c>
      <c r="H4" s="6"/>
      <c r="I4" s="16"/>
    </row>
    <row r="5" spans="1:9">
      <c r="A5" s="5" t="s">
        <v>5</v>
      </c>
      <c r="B5" s="6">
        <v>105</v>
      </c>
      <c r="C5" s="6">
        <v>25283</v>
      </c>
      <c r="D5" s="6"/>
      <c r="E5" s="6"/>
      <c r="G5" s="6">
        <v>349.88</v>
      </c>
      <c r="H5" s="6"/>
      <c r="I5" s="16"/>
    </row>
    <row r="6" spans="1:9">
      <c r="A6" s="5" t="s">
        <v>7</v>
      </c>
      <c r="B6" s="6">
        <v>44</v>
      </c>
      <c r="C6" s="6">
        <v>9684</v>
      </c>
      <c r="D6" s="6"/>
      <c r="E6" s="6"/>
      <c r="G6" s="6">
        <v>146.26</v>
      </c>
      <c r="H6" s="6"/>
      <c r="I6" s="16"/>
    </row>
    <row r="7" spans="1:9">
      <c r="B7" s="6"/>
      <c r="C7" s="6"/>
      <c r="D7" s="6"/>
      <c r="E7" s="6"/>
      <c r="G7" s="23" t="s">
        <v>33</v>
      </c>
      <c r="H7" s="23"/>
      <c r="I7" s="17"/>
    </row>
    <row r="8" spans="1:9">
      <c r="E8" s="6"/>
    </row>
    <row r="9" spans="1:9">
      <c r="H9" s="24" t="s">
        <v>34</v>
      </c>
      <c r="I9" s="24"/>
    </row>
    <row r="10" spans="1:9">
      <c r="H10" s="5" t="s">
        <v>3</v>
      </c>
      <c r="I10">
        <v>2250</v>
      </c>
    </row>
    <row r="11" spans="1:9">
      <c r="H11" s="5" t="s">
        <v>5</v>
      </c>
      <c r="I11">
        <v>1245</v>
      </c>
    </row>
    <row r="12" spans="1:9">
      <c r="H12" s="5" t="s">
        <v>7</v>
      </c>
      <c r="I12">
        <v>405</v>
      </c>
    </row>
    <row r="13" spans="1:9">
      <c r="H13" s="10" t="s">
        <v>35</v>
      </c>
      <c r="I13" s="17">
        <v>3000</v>
      </c>
    </row>
    <row r="15" spans="1:9">
      <c r="H15" s="18" t="s">
        <v>36</v>
      </c>
      <c r="I15" s="19"/>
    </row>
    <row r="16" spans="1:9">
      <c r="H16" s="18" t="s">
        <v>37</v>
      </c>
      <c r="I16" s="19"/>
    </row>
    <row r="17" spans="8:9">
      <c r="H17" s="18" t="s">
        <v>38</v>
      </c>
      <c r="I17" s="20"/>
    </row>
  </sheetData>
  <mergeCells count="5">
    <mergeCell ref="A1:I1"/>
    <mergeCell ref="A2:E2"/>
    <mergeCell ref="G2:I2"/>
    <mergeCell ref="G7:H7"/>
    <mergeCell ref="H9:I9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Lucro Líquido</vt:lpstr>
      <vt:lpstr>Margem de Lucro</vt:lpstr>
      <vt:lpstr>Limite Financimento</vt:lpstr>
      <vt:lpstr>Limite Parcela</vt:lpstr>
      <vt:lpstr>Duração Anos</vt:lpstr>
      <vt:lpstr>Salver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Aramaica</dc:creator>
  <cp:lastModifiedBy>CLOVIS SEGANTIM</cp:lastModifiedBy>
  <dcterms:created xsi:type="dcterms:W3CDTF">2019-05-18T17:48:50Z</dcterms:created>
  <dcterms:modified xsi:type="dcterms:W3CDTF">2025-09-30T00:02:22Z</dcterms:modified>
</cp:coreProperties>
</file>